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ocuments\"/>
    </mc:Choice>
  </mc:AlternateContent>
  <xr:revisionPtr revIDLastSave="0" documentId="8_{F8709020-C142-4744-91F7-1EC6DC27A2A6}" xr6:coauthVersionLast="36" xr6:coauthVersionMax="36" xr10:uidLastSave="{00000000-0000-0000-0000-000000000000}"/>
  <bookViews>
    <workbookView xWindow="0" yWindow="0" windowWidth="15840" windowHeight="12000" xr2:uid="{56458D41-8F5B-46AE-9C20-BAB298EF088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1" l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" i="1"/>
  <c r="M3" i="1"/>
  <c r="M2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" i="1"/>
</calcChain>
</file>

<file path=xl/sharedStrings.xml><?xml version="1.0" encoding="utf-8"?>
<sst xmlns="http://schemas.openxmlformats.org/spreadsheetml/2006/main" count="36" uniqueCount="36">
  <si>
    <t>NAMA</t>
  </si>
  <si>
    <t>AGAMA</t>
  </si>
  <si>
    <t>IPA</t>
  </si>
  <si>
    <t>INDO</t>
  </si>
  <si>
    <t>ARAB</t>
  </si>
  <si>
    <t>IPS</t>
  </si>
  <si>
    <t>SISWA1</t>
  </si>
  <si>
    <t>SISWA2</t>
  </si>
  <si>
    <t>SISWA3</t>
  </si>
  <si>
    <t>SISWA4</t>
  </si>
  <si>
    <t>SISWA5</t>
  </si>
  <si>
    <t>SISWA6</t>
  </si>
  <si>
    <t>SISWA7</t>
  </si>
  <si>
    <t>SISWA8</t>
  </si>
  <si>
    <t>SISWA9</t>
  </si>
  <si>
    <t>SISWA10</t>
  </si>
  <si>
    <t>SISWA11</t>
  </si>
  <si>
    <t>SISWA12</t>
  </si>
  <si>
    <t>SISWA13</t>
  </si>
  <si>
    <t>SISWA14</t>
  </si>
  <si>
    <t>SISWA15</t>
  </si>
  <si>
    <t>SISWA16</t>
  </si>
  <si>
    <t>SISWA17</t>
  </si>
  <si>
    <t>SISWA18</t>
  </si>
  <si>
    <t>SISWA19</t>
  </si>
  <si>
    <t>SISWA20</t>
  </si>
  <si>
    <t>AGAMA+IPA</t>
  </si>
  <si>
    <t>AGAMA-INDO+50</t>
  </si>
  <si>
    <t>ARABXIPS</t>
  </si>
  <si>
    <t>(ARABXIPS )/ARAB</t>
  </si>
  <si>
    <t>RATA-RATA</t>
  </si>
  <si>
    <t>JUMLAH NILAI</t>
  </si>
  <si>
    <t>RANGKING</t>
  </si>
  <si>
    <t>KETERANGAN</t>
  </si>
  <si>
    <t>NILAI TERENDAH</t>
  </si>
  <si>
    <t>NILAI TERTINGGI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</si>
</sst>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4BA2E-8473-4E77-9763-7860FA2D7886}">
  <dimension ref="A1:P21"/>
  <sheetViews>
    <sheetView tabSelected="1" workbookViewId="0">
      <selection activeCell="P2" sqref="P2:P21"/>
    </sheetView>
  </sheetViews>
  <sheetFormatPr defaultRowHeight="15" x14ac:dyDescent="0.25"/>
  <cols>
    <col min="7" max="7" width="18.140625" customWidth="1"/>
    <col min="8" max="8" width="18.28515625" customWidth="1"/>
    <col min="9" max="9" width="18.42578125" customWidth="1"/>
    <col min="10" max="10" width="18.140625" customWidth="1"/>
    <col min="11" max="11" width="18.42578125" customWidth="1"/>
    <col min="12" max="12" width="18.28515625" customWidth="1"/>
    <col min="13" max="13" width="18.42578125" customWidth="1"/>
    <col min="14" max="14" width="18.28515625" customWidth="1"/>
    <col min="15" max="16" width="18.42578125" customWidth="1"/>
  </cols>
  <sheetData>
    <row r="1" spans="1:16" ht="31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26</v>
      </c>
      <c r="H1" s="1" t="s">
        <v>27</v>
      </c>
      <c r="I1" s="1" t="s">
        <v>28</v>
      </c>
      <c r="J1" s="1" t="s">
        <v>29</v>
      </c>
      <c r="K1" s="1" t="s">
        <v>31</v>
      </c>
      <c r="L1" s="1" t="s">
        <v>30</v>
      </c>
      <c r="M1" s="1" t="s">
        <v>32</v>
      </c>
      <c r="N1" s="1" t="s">
        <v>33</v>
      </c>
      <c r="O1" s="1" t="s">
        <v>34</v>
      </c>
      <c r="P1" s="1" t="s">
        <v>35</v>
      </c>
    </row>
    <row r="2" spans="1:16" x14ac:dyDescent="0.25">
      <c r="A2" t="s">
        <v>6</v>
      </c>
      <c r="B2">
        <v>60</v>
      </c>
      <c r="C2">
        <v>80</v>
      </c>
      <c r="D2">
        <v>80</v>
      </c>
      <c r="E2">
        <v>70</v>
      </c>
      <c r="F2">
        <v>85</v>
      </c>
      <c r="G2">
        <f>B2+C2</f>
        <v>140</v>
      </c>
      <c r="H2">
        <f>B2-D2+50</f>
        <v>30</v>
      </c>
      <c r="I2">
        <f>E2*F2</f>
        <v>5950</v>
      </c>
      <c r="J2">
        <f>E2*F2/E2</f>
        <v>85</v>
      </c>
      <c r="K2">
        <f>B2+C2+D2+E2+F2</f>
        <v>375</v>
      </c>
      <c r="L2">
        <f>K2/5</f>
        <v>75</v>
      </c>
      <c r="M2">
        <f>RANK($L2,$L$2:$L$20)</f>
        <v>19</v>
      </c>
      <c r="N2" t="str">
        <f>IF(B2&lt;85, "Remedial", "Lulus")</f>
        <v>Remedial</v>
      </c>
      <c r="O2">
        <f>MIN(B2:F2)</f>
        <v>60</v>
      </c>
      <c r="P2">
        <f>MAX(B2:F2)</f>
        <v>85</v>
      </c>
    </row>
    <row r="3" spans="1:16" x14ac:dyDescent="0.25">
      <c r="A3" t="s">
        <v>7</v>
      </c>
      <c r="B3">
        <v>90</v>
      </c>
      <c r="C3">
        <v>90</v>
      </c>
      <c r="D3">
        <v>70</v>
      </c>
      <c r="E3">
        <v>90</v>
      </c>
      <c r="F3">
        <v>86</v>
      </c>
      <c r="G3">
        <f t="shared" ref="G3:G21" si="0">B3+C3</f>
        <v>180</v>
      </c>
      <c r="H3">
        <f t="shared" ref="H3:H21" si="1">B3-D3+50</f>
        <v>70</v>
      </c>
      <c r="I3">
        <f t="shared" ref="I3:I21" si="2">E3*F3</f>
        <v>7740</v>
      </c>
      <c r="J3">
        <f t="shared" ref="J3:J21" si="3">E3*F3/E3</f>
        <v>86</v>
      </c>
      <c r="K3">
        <f t="shared" ref="K3:K21" si="4">B3+C3+D3+E3+F3</f>
        <v>426</v>
      </c>
      <c r="L3">
        <f t="shared" ref="L3:L21" si="5">K3/5</f>
        <v>85.2</v>
      </c>
      <c r="M3">
        <f>RANK($L3,$L$2:$L$20)</f>
        <v>9</v>
      </c>
      <c r="N3" t="str">
        <f t="shared" ref="N3:N21" si="6">IF(B3&lt;85, "Remedial", "Lulus")</f>
        <v>Lulus</v>
      </c>
      <c r="O3">
        <f t="shared" ref="O3:O21" si="7">MIN(B3:F3)</f>
        <v>70</v>
      </c>
      <c r="P3">
        <f t="shared" ref="P3:P21" si="8">MAX(B3:F3)</f>
        <v>90</v>
      </c>
    </row>
    <row r="4" spans="1:16" x14ac:dyDescent="0.25">
      <c r="A4" t="s">
        <v>8</v>
      </c>
      <c r="B4">
        <v>60</v>
      </c>
      <c r="C4">
        <v>80</v>
      </c>
      <c r="D4">
        <v>80</v>
      </c>
      <c r="E4">
        <v>70</v>
      </c>
      <c r="F4">
        <v>87</v>
      </c>
      <c r="G4">
        <f t="shared" si="0"/>
        <v>140</v>
      </c>
      <c r="H4">
        <f t="shared" si="1"/>
        <v>30</v>
      </c>
      <c r="I4">
        <f t="shared" si="2"/>
        <v>6090</v>
      </c>
      <c r="J4">
        <f t="shared" si="3"/>
        <v>87</v>
      </c>
      <c r="K4">
        <f t="shared" si="4"/>
        <v>377</v>
      </c>
      <c r="L4">
        <f t="shared" si="5"/>
        <v>75.400000000000006</v>
      </c>
      <c r="M4">
        <f t="shared" ref="M3:M21" si="9">RANK($L4,$L$2:$L$20)</f>
        <v>17</v>
      </c>
      <c r="N4" t="str">
        <f t="shared" si="6"/>
        <v>Remedial</v>
      </c>
      <c r="O4">
        <f t="shared" si="7"/>
        <v>60</v>
      </c>
      <c r="P4">
        <f t="shared" si="8"/>
        <v>87</v>
      </c>
    </row>
    <row r="5" spans="1:16" x14ac:dyDescent="0.25">
      <c r="A5" t="s">
        <v>9</v>
      </c>
      <c r="B5">
        <v>90</v>
      </c>
      <c r="C5">
        <v>90</v>
      </c>
      <c r="D5">
        <v>70</v>
      </c>
      <c r="E5">
        <v>90</v>
      </c>
      <c r="F5">
        <v>88</v>
      </c>
      <c r="G5">
        <f t="shared" si="0"/>
        <v>180</v>
      </c>
      <c r="H5">
        <f t="shared" si="1"/>
        <v>70</v>
      </c>
      <c r="I5">
        <f t="shared" si="2"/>
        <v>7920</v>
      </c>
      <c r="J5">
        <f t="shared" si="3"/>
        <v>88</v>
      </c>
      <c r="K5">
        <f t="shared" si="4"/>
        <v>428</v>
      </c>
      <c r="L5">
        <f t="shared" si="5"/>
        <v>85.6</v>
      </c>
      <c r="M5">
        <f t="shared" si="9"/>
        <v>7</v>
      </c>
      <c r="N5" t="str">
        <f t="shared" si="6"/>
        <v>Lulus</v>
      </c>
      <c r="O5">
        <f t="shared" si="7"/>
        <v>70</v>
      </c>
      <c r="P5">
        <f t="shared" si="8"/>
        <v>90</v>
      </c>
    </row>
    <row r="6" spans="1:16" x14ac:dyDescent="0.25">
      <c r="A6" t="s">
        <v>10</v>
      </c>
      <c r="B6">
        <v>60</v>
      </c>
      <c r="C6">
        <v>80</v>
      </c>
      <c r="D6">
        <v>80</v>
      </c>
      <c r="E6">
        <v>70</v>
      </c>
      <c r="F6">
        <v>89</v>
      </c>
      <c r="G6">
        <f t="shared" si="0"/>
        <v>140</v>
      </c>
      <c r="H6">
        <f t="shared" si="1"/>
        <v>30</v>
      </c>
      <c r="I6">
        <f t="shared" si="2"/>
        <v>6230</v>
      </c>
      <c r="J6">
        <f t="shared" si="3"/>
        <v>89</v>
      </c>
      <c r="K6">
        <f t="shared" si="4"/>
        <v>379</v>
      </c>
      <c r="L6">
        <f t="shared" si="5"/>
        <v>75.8</v>
      </c>
      <c r="M6">
        <f t="shared" si="9"/>
        <v>15</v>
      </c>
      <c r="N6" t="str">
        <f t="shared" si="6"/>
        <v>Remedial</v>
      </c>
      <c r="O6">
        <f t="shared" si="7"/>
        <v>60</v>
      </c>
      <c r="P6">
        <f t="shared" si="8"/>
        <v>89</v>
      </c>
    </row>
    <row r="7" spans="1:16" x14ac:dyDescent="0.25">
      <c r="A7" t="s">
        <v>11</v>
      </c>
      <c r="B7">
        <v>90</v>
      </c>
      <c r="C7">
        <v>90</v>
      </c>
      <c r="D7">
        <v>70</v>
      </c>
      <c r="E7">
        <v>90</v>
      </c>
      <c r="F7">
        <v>90</v>
      </c>
      <c r="G7">
        <f t="shared" si="0"/>
        <v>180</v>
      </c>
      <c r="H7">
        <f t="shared" si="1"/>
        <v>70</v>
      </c>
      <c r="I7">
        <f t="shared" si="2"/>
        <v>8100</v>
      </c>
      <c r="J7">
        <f t="shared" si="3"/>
        <v>90</v>
      </c>
      <c r="K7">
        <f t="shared" si="4"/>
        <v>430</v>
      </c>
      <c r="L7">
        <f t="shared" si="5"/>
        <v>86</v>
      </c>
      <c r="M7">
        <f t="shared" si="9"/>
        <v>5</v>
      </c>
      <c r="N7" t="str">
        <f t="shared" si="6"/>
        <v>Lulus</v>
      </c>
      <c r="O7">
        <f t="shared" si="7"/>
        <v>70</v>
      </c>
      <c r="P7">
        <f t="shared" si="8"/>
        <v>90</v>
      </c>
    </row>
    <row r="8" spans="1:16" x14ac:dyDescent="0.25">
      <c r="A8" t="s">
        <v>12</v>
      </c>
      <c r="B8">
        <v>60</v>
      </c>
      <c r="C8">
        <v>80</v>
      </c>
      <c r="D8">
        <v>80</v>
      </c>
      <c r="E8">
        <v>70</v>
      </c>
      <c r="F8">
        <v>91</v>
      </c>
      <c r="G8">
        <f t="shared" si="0"/>
        <v>140</v>
      </c>
      <c r="H8">
        <f t="shared" si="1"/>
        <v>30</v>
      </c>
      <c r="I8">
        <f t="shared" si="2"/>
        <v>6370</v>
      </c>
      <c r="J8">
        <f t="shared" si="3"/>
        <v>91</v>
      </c>
      <c r="K8">
        <f t="shared" si="4"/>
        <v>381</v>
      </c>
      <c r="L8">
        <f t="shared" si="5"/>
        <v>76.2</v>
      </c>
      <c r="M8">
        <f t="shared" si="9"/>
        <v>13</v>
      </c>
      <c r="N8" t="str">
        <f t="shared" si="6"/>
        <v>Remedial</v>
      </c>
      <c r="O8">
        <f t="shared" si="7"/>
        <v>60</v>
      </c>
      <c r="P8">
        <f t="shared" si="8"/>
        <v>91</v>
      </c>
    </row>
    <row r="9" spans="1:16" x14ac:dyDescent="0.25">
      <c r="A9" t="s">
        <v>13</v>
      </c>
      <c r="B9">
        <v>90</v>
      </c>
      <c r="C9">
        <v>90</v>
      </c>
      <c r="D9">
        <v>70</v>
      </c>
      <c r="E9">
        <v>90</v>
      </c>
      <c r="F9">
        <v>92</v>
      </c>
      <c r="G9">
        <f t="shared" si="0"/>
        <v>180</v>
      </c>
      <c r="H9">
        <f t="shared" si="1"/>
        <v>70</v>
      </c>
      <c r="I9">
        <f t="shared" si="2"/>
        <v>8280</v>
      </c>
      <c r="J9">
        <f t="shared" si="3"/>
        <v>92</v>
      </c>
      <c r="K9">
        <f t="shared" si="4"/>
        <v>432</v>
      </c>
      <c r="L9">
        <f t="shared" si="5"/>
        <v>86.4</v>
      </c>
      <c r="M9">
        <f t="shared" si="9"/>
        <v>3</v>
      </c>
      <c r="N9" t="str">
        <f t="shared" si="6"/>
        <v>Lulus</v>
      </c>
      <c r="O9">
        <f t="shared" si="7"/>
        <v>70</v>
      </c>
      <c r="P9">
        <f t="shared" si="8"/>
        <v>92</v>
      </c>
    </row>
    <row r="10" spans="1:16" x14ac:dyDescent="0.25">
      <c r="A10" t="s">
        <v>14</v>
      </c>
      <c r="B10">
        <v>60</v>
      </c>
      <c r="C10">
        <v>80</v>
      </c>
      <c r="D10">
        <v>80</v>
      </c>
      <c r="E10">
        <v>70</v>
      </c>
      <c r="F10">
        <v>93</v>
      </c>
      <c r="G10">
        <f t="shared" si="0"/>
        <v>140</v>
      </c>
      <c r="H10">
        <f t="shared" si="1"/>
        <v>30</v>
      </c>
      <c r="I10">
        <f t="shared" si="2"/>
        <v>6510</v>
      </c>
      <c r="J10">
        <f t="shared" si="3"/>
        <v>93</v>
      </c>
      <c r="K10">
        <f t="shared" si="4"/>
        <v>383</v>
      </c>
      <c r="L10">
        <f t="shared" si="5"/>
        <v>76.599999999999994</v>
      </c>
      <c r="M10">
        <f t="shared" si="9"/>
        <v>11</v>
      </c>
      <c r="N10" t="str">
        <f t="shared" si="6"/>
        <v>Remedial</v>
      </c>
      <c r="O10">
        <f t="shared" si="7"/>
        <v>60</v>
      </c>
      <c r="P10">
        <f t="shared" si="8"/>
        <v>93</v>
      </c>
    </row>
    <row r="11" spans="1:16" x14ac:dyDescent="0.25">
      <c r="A11" t="s">
        <v>15</v>
      </c>
      <c r="B11">
        <v>90</v>
      </c>
      <c r="C11">
        <v>90</v>
      </c>
      <c r="D11">
        <v>70</v>
      </c>
      <c r="E11">
        <v>90</v>
      </c>
      <c r="F11">
        <v>94</v>
      </c>
      <c r="G11">
        <f t="shared" si="0"/>
        <v>180</v>
      </c>
      <c r="H11">
        <f t="shared" si="1"/>
        <v>70</v>
      </c>
      <c r="I11">
        <f t="shared" si="2"/>
        <v>8460</v>
      </c>
      <c r="J11">
        <f t="shared" si="3"/>
        <v>94</v>
      </c>
      <c r="K11">
        <f t="shared" si="4"/>
        <v>434</v>
      </c>
      <c r="L11">
        <f t="shared" si="5"/>
        <v>86.8</v>
      </c>
      <c r="M11">
        <f t="shared" si="9"/>
        <v>1</v>
      </c>
      <c r="N11" t="str">
        <f t="shared" si="6"/>
        <v>Lulus</v>
      </c>
      <c r="O11">
        <f t="shared" si="7"/>
        <v>70</v>
      </c>
      <c r="P11">
        <f t="shared" si="8"/>
        <v>94</v>
      </c>
    </row>
    <row r="12" spans="1:16" x14ac:dyDescent="0.25">
      <c r="A12" t="s">
        <v>16</v>
      </c>
      <c r="B12">
        <v>60</v>
      </c>
      <c r="C12">
        <v>80</v>
      </c>
      <c r="D12">
        <v>80</v>
      </c>
      <c r="E12">
        <v>70</v>
      </c>
      <c r="F12">
        <v>95</v>
      </c>
      <c r="G12">
        <f t="shared" si="0"/>
        <v>140</v>
      </c>
      <c r="H12">
        <f t="shared" si="1"/>
        <v>30</v>
      </c>
      <c r="I12">
        <f t="shared" si="2"/>
        <v>6650</v>
      </c>
      <c r="J12">
        <f t="shared" si="3"/>
        <v>95</v>
      </c>
      <c r="K12">
        <f t="shared" si="4"/>
        <v>385</v>
      </c>
      <c r="L12">
        <f t="shared" si="5"/>
        <v>77</v>
      </c>
      <c r="M12">
        <f t="shared" si="9"/>
        <v>10</v>
      </c>
      <c r="N12" t="str">
        <f t="shared" si="6"/>
        <v>Remedial</v>
      </c>
      <c r="O12">
        <f t="shared" si="7"/>
        <v>60</v>
      </c>
      <c r="P12">
        <f t="shared" si="8"/>
        <v>95</v>
      </c>
    </row>
    <row r="13" spans="1:16" x14ac:dyDescent="0.25">
      <c r="A13" t="s">
        <v>17</v>
      </c>
      <c r="B13">
        <v>90</v>
      </c>
      <c r="C13">
        <v>90</v>
      </c>
      <c r="D13">
        <v>70</v>
      </c>
      <c r="E13">
        <v>90</v>
      </c>
      <c r="F13">
        <v>94</v>
      </c>
      <c r="G13">
        <f t="shared" si="0"/>
        <v>180</v>
      </c>
      <c r="H13">
        <f t="shared" si="1"/>
        <v>70</v>
      </c>
      <c r="I13">
        <f t="shared" si="2"/>
        <v>8460</v>
      </c>
      <c r="J13">
        <f t="shared" si="3"/>
        <v>94</v>
      </c>
      <c r="K13">
        <f t="shared" si="4"/>
        <v>434</v>
      </c>
      <c r="L13">
        <f t="shared" si="5"/>
        <v>86.8</v>
      </c>
      <c r="M13">
        <f t="shared" si="9"/>
        <v>1</v>
      </c>
      <c r="N13" t="str">
        <f t="shared" si="6"/>
        <v>Lulus</v>
      </c>
      <c r="O13">
        <f t="shared" si="7"/>
        <v>70</v>
      </c>
      <c r="P13">
        <f t="shared" si="8"/>
        <v>94</v>
      </c>
    </row>
    <row r="14" spans="1:16" x14ac:dyDescent="0.25">
      <c r="A14" t="s">
        <v>18</v>
      </c>
      <c r="B14">
        <v>60</v>
      </c>
      <c r="C14">
        <v>80</v>
      </c>
      <c r="D14">
        <v>80</v>
      </c>
      <c r="E14">
        <v>70</v>
      </c>
      <c r="F14">
        <v>93</v>
      </c>
      <c r="G14">
        <f t="shared" si="0"/>
        <v>140</v>
      </c>
      <c r="H14">
        <f t="shared" si="1"/>
        <v>30</v>
      </c>
      <c r="I14">
        <f t="shared" si="2"/>
        <v>6510</v>
      </c>
      <c r="J14">
        <f t="shared" si="3"/>
        <v>93</v>
      </c>
      <c r="K14">
        <f t="shared" si="4"/>
        <v>383</v>
      </c>
      <c r="L14">
        <f t="shared" si="5"/>
        <v>76.599999999999994</v>
      </c>
      <c r="M14">
        <f t="shared" si="9"/>
        <v>11</v>
      </c>
      <c r="N14" t="str">
        <f t="shared" si="6"/>
        <v>Remedial</v>
      </c>
      <c r="O14">
        <f t="shared" si="7"/>
        <v>60</v>
      </c>
      <c r="P14">
        <f t="shared" si="8"/>
        <v>93</v>
      </c>
    </row>
    <row r="15" spans="1:16" x14ac:dyDescent="0.25">
      <c r="A15" t="s">
        <v>19</v>
      </c>
      <c r="B15">
        <v>90</v>
      </c>
      <c r="C15">
        <v>90</v>
      </c>
      <c r="D15">
        <v>70</v>
      </c>
      <c r="E15">
        <v>90</v>
      </c>
      <c r="F15">
        <v>92</v>
      </c>
      <c r="G15">
        <f t="shared" si="0"/>
        <v>180</v>
      </c>
      <c r="H15">
        <f t="shared" si="1"/>
        <v>70</v>
      </c>
      <c r="I15">
        <f t="shared" si="2"/>
        <v>8280</v>
      </c>
      <c r="J15">
        <f t="shared" si="3"/>
        <v>92</v>
      </c>
      <c r="K15">
        <f t="shared" si="4"/>
        <v>432</v>
      </c>
      <c r="L15">
        <f t="shared" si="5"/>
        <v>86.4</v>
      </c>
      <c r="M15">
        <f t="shared" si="9"/>
        <v>3</v>
      </c>
      <c r="N15" t="str">
        <f t="shared" si="6"/>
        <v>Lulus</v>
      </c>
      <c r="O15">
        <f t="shared" si="7"/>
        <v>70</v>
      </c>
      <c r="P15">
        <f t="shared" si="8"/>
        <v>92</v>
      </c>
    </row>
    <row r="16" spans="1:16" x14ac:dyDescent="0.25">
      <c r="A16" t="s">
        <v>20</v>
      </c>
      <c r="B16">
        <v>60</v>
      </c>
      <c r="C16">
        <v>80</v>
      </c>
      <c r="D16">
        <v>80</v>
      </c>
      <c r="E16">
        <v>70</v>
      </c>
      <c r="F16">
        <v>91</v>
      </c>
      <c r="G16">
        <f t="shared" si="0"/>
        <v>140</v>
      </c>
      <c r="H16">
        <f t="shared" si="1"/>
        <v>30</v>
      </c>
      <c r="I16">
        <f t="shared" si="2"/>
        <v>6370</v>
      </c>
      <c r="J16">
        <f t="shared" si="3"/>
        <v>91</v>
      </c>
      <c r="K16">
        <f t="shared" si="4"/>
        <v>381</v>
      </c>
      <c r="L16">
        <f t="shared" si="5"/>
        <v>76.2</v>
      </c>
      <c r="M16">
        <f t="shared" si="9"/>
        <v>13</v>
      </c>
      <c r="N16" t="str">
        <f t="shared" si="6"/>
        <v>Remedial</v>
      </c>
      <c r="O16">
        <f t="shared" si="7"/>
        <v>60</v>
      </c>
      <c r="P16">
        <f t="shared" si="8"/>
        <v>91</v>
      </c>
    </row>
    <row r="17" spans="1:16" x14ac:dyDescent="0.25">
      <c r="A17" t="s">
        <v>21</v>
      </c>
      <c r="B17">
        <v>90</v>
      </c>
      <c r="C17">
        <v>90</v>
      </c>
      <c r="D17">
        <v>70</v>
      </c>
      <c r="E17">
        <v>90</v>
      </c>
      <c r="F17">
        <v>90</v>
      </c>
      <c r="G17">
        <f t="shared" si="0"/>
        <v>180</v>
      </c>
      <c r="H17">
        <f t="shared" si="1"/>
        <v>70</v>
      </c>
      <c r="I17">
        <f t="shared" si="2"/>
        <v>8100</v>
      </c>
      <c r="J17">
        <f t="shared" si="3"/>
        <v>90</v>
      </c>
      <c r="K17">
        <f t="shared" si="4"/>
        <v>430</v>
      </c>
      <c r="L17">
        <f t="shared" si="5"/>
        <v>86</v>
      </c>
      <c r="M17">
        <f t="shared" si="9"/>
        <v>5</v>
      </c>
      <c r="N17" t="str">
        <f t="shared" si="6"/>
        <v>Lulus</v>
      </c>
      <c r="O17">
        <f t="shared" si="7"/>
        <v>70</v>
      </c>
      <c r="P17">
        <f t="shared" si="8"/>
        <v>90</v>
      </c>
    </row>
    <row r="18" spans="1:16" x14ac:dyDescent="0.25">
      <c r="A18" t="s">
        <v>22</v>
      </c>
      <c r="B18">
        <v>60</v>
      </c>
      <c r="C18">
        <v>80</v>
      </c>
      <c r="D18">
        <v>80</v>
      </c>
      <c r="E18">
        <v>70</v>
      </c>
      <c r="F18">
        <v>89</v>
      </c>
      <c r="G18">
        <f t="shared" si="0"/>
        <v>140</v>
      </c>
      <c r="H18">
        <f t="shared" si="1"/>
        <v>30</v>
      </c>
      <c r="I18">
        <f t="shared" si="2"/>
        <v>6230</v>
      </c>
      <c r="J18">
        <f t="shared" si="3"/>
        <v>89</v>
      </c>
      <c r="K18">
        <f t="shared" si="4"/>
        <v>379</v>
      </c>
      <c r="L18">
        <f t="shared" si="5"/>
        <v>75.8</v>
      </c>
      <c r="M18">
        <f t="shared" si="9"/>
        <v>15</v>
      </c>
      <c r="N18" t="str">
        <f t="shared" si="6"/>
        <v>Remedial</v>
      </c>
      <c r="O18">
        <f t="shared" si="7"/>
        <v>60</v>
      </c>
      <c r="P18">
        <f t="shared" si="8"/>
        <v>89</v>
      </c>
    </row>
    <row r="19" spans="1:16" x14ac:dyDescent="0.25">
      <c r="A19" t="s">
        <v>23</v>
      </c>
      <c r="B19">
        <v>90</v>
      </c>
      <c r="C19">
        <v>90</v>
      </c>
      <c r="D19">
        <v>70</v>
      </c>
      <c r="E19">
        <v>90</v>
      </c>
      <c r="F19">
        <v>88</v>
      </c>
      <c r="G19">
        <f t="shared" si="0"/>
        <v>180</v>
      </c>
      <c r="H19">
        <f t="shared" si="1"/>
        <v>70</v>
      </c>
      <c r="I19">
        <f t="shared" si="2"/>
        <v>7920</v>
      </c>
      <c r="J19">
        <f t="shared" si="3"/>
        <v>88</v>
      </c>
      <c r="K19">
        <f t="shared" si="4"/>
        <v>428</v>
      </c>
      <c r="L19">
        <f t="shared" si="5"/>
        <v>85.6</v>
      </c>
      <c r="M19">
        <f t="shared" si="9"/>
        <v>7</v>
      </c>
      <c r="N19" t="str">
        <f t="shared" si="6"/>
        <v>Lulus</v>
      </c>
      <c r="O19">
        <f t="shared" si="7"/>
        <v>70</v>
      </c>
      <c r="P19">
        <f t="shared" si="8"/>
        <v>90</v>
      </c>
    </row>
    <row r="20" spans="1:16" x14ac:dyDescent="0.25">
      <c r="A20" t="s">
        <v>24</v>
      </c>
      <c r="B20">
        <v>60</v>
      </c>
      <c r="C20">
        <v>80</v>
      </c>
      <c r="D20">
        <v>80</v>
      </c>
      <c r="E20">
        <v>70</v>
      </c>
      <c r="F20">
        <v>87</v>
      </c>
      <c r="G20">
        <f t="shared" si="0"/>
        <v>140</v>
      </c>
      <c r="H20">
        <f t="shared" si="1"/>
        <v>30</v>
      </c>
      <c r="I20">
        <f t="shared" si="2"/>
        <v>6090</v>
      </c>
      <c r="J20">
        <f t="shared" si="3"/>
        <v>87</v>
      </c>
      <c r="K20">
        <f t="shared" si="4"/>
        <v>377</v>
      </c>
      <c r="L20">
        <f t="shared" si="5"/>
        <v>75.400000000000006</v>
      </c>
      <c r="M20">
        <f t="shared" si="9"/>
        <v>17</v>
      </c>
      <c r="N20" t="str">
        <f t="shared" si="6"/>
        <v>Remedial</v>
      </c>
      <c r="O20">
        <f t="shared" si="7"/>
        <v>60</v>
      </c>
      <c r="P20">
        <f t="shared" si="8"/>
        <v>87</v>
      </c>
    </row>
    <row r="21" spans="1:16" x14ac:dyDescent="0.25">
      <c r="A21" t="s">
        <v>25</v>
      </c>
      <c r="B21">
        <v>90</v>
      </c>
      <c r="C21">
        <v>90</v>
      </c>
      <c r="D21">
        <v>70</v>
      </c>
      <c r="E21">
        <v>90</v>
      </c>
      <c r="F21">
        <v>86</v>
      </c>
      <c r="G21">
        <f t="shared" si="0"/>
        <v>180</v>
      </c>
      <c r="H21">
        <f t="shared" si="1"/>
        <v>70</v>
      </c>
      <c r="I21">
        <f t="shared" si="2"/>
        <v>7740</v>
      </c>
      <c r="J21">
        <f t="shared" si="3"/>
        <v>86</v>
      </c>
      <c r="K21">
        <f t="shared" si="4"/>
        <v>426</v>
      </c>
      <c r="L21">
        <f t="shared" si="5"/>
        <v>85.2</v>
      </c>
      <c r="M21">
        <f t="shared" si="9"/>
        <v>9</v>
      </c>
      <c r="N21" t="str">
        <f t="shared" si="6"/>
        <v>Lulus</v>
      </c>
      <c r="O21">
        <f t="shared" si="7"/>
        <v>70</v>
      </c>
      <c r="P21">
        <f t="shared" si="8"/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2024-10-19T05:05:05Z</dcterms:created>
  <dcterms:modified xsi:type="dcterms:W3CDTF">2024-10-19T06:05:51Z</dcterms:modified>
</cp:coreProperties>
</file>